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8825" windowHeight="11595" firstSheet="1" activeTab="1"/>
  </bookViews>
  <sheets>
    <sheet name="табл 3" sheetId="1" state="hidden" r:id="rId1"/>
    <sheet name="Оценка ГП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<sst xmlns="http://schemas.openxmlformats.org/spreadsheetml/2006/main" count="228" uniqueCount="84">
  <si>
    <t>…</t>
  </si>
  <si>
    <t>%</t>
  </si>
  <si>
    <t>ед.</t>
  </si>
  <si>
    <t>Количество проектов муниципальных программ в сфере благоустройства территорий, реализованных муниципальными образованиями - победителями областного конкурса на звание "Самое благоустроенное муниципальное образование Калужской области"</t>
  </si>
  <si>
    <t>шт</t>
  </si>
  <si>
    <t>Количество специализированной мусоровозной техники с крано-манипуляторной установкой для внедрения системы сбора бытовых отходов заглубленными емкостями</t>
  </si>
  <si>
    <t>удельный вес возбужденных дел об административных правонарушениях от числа выявленных правонарушениях</t>
  </si>
  <si>
    <t>удельный вес рассмотренных дел об административных правонарушениях от числа возбужденных дел</t>
  </si>
  <si>
    <t>удельный вес устраненных правонарушений от числа выявленных правонарушений</t>
  </si>
  <si>
    <t>удельный вес по постановлений по делам об административных правонарушениях, оставленных в силе от числа вынесенных</t>
  </si>
  <si>
    <t>Сумма денежных взысканий, поступившая в областной и местные бюджеты, в результате применения мер административного воздействия</t>
  </si>
  <si>
    <t xml:space="preserve">Головатская Т.Е. (4842)71-99-59                      </t>
  </si>
  <si>
    <t>Таблица  № 3</t>
  </si>
  <si>
    <t xml:space="preserve">Расчет оценки эффективности реализации государственной программы  (подпрограммы) Калужской области в 2014 году  
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</si>
  <si>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*)"Регулирование качества окружающей среды,
повышение уровня экологического образования населения"
</t>
    </r>
  </si>
  <si>
    <t xml:space="preserve">Критерий 1 - Степень  достижения целей и решения задач государственной программы (подпрограммы) </t>
  </si>
  <si>
    <t xml:space="preserve">Наименование индикатора (показателя) </t>
  </si>
  <si>
    <t>ед.изм</t>
  </si>
  <si>
    <t xml:space="preserve"> Pi -плановое значение индикатора (показателя) </t>
  </si>
  <si>
    <t>Fi - фактическое значение индикатолра (показателя)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</si>
  <si>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</si>
  <si>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                                   m
Cel = (1 / m) x SUM (Si),
                                  i=1
</t>
  </si>
  <si>
    <t>Степень охвата существующих особо охраняемых природных территорий (памятников природы) комплексным экологическим обследованием (по занимаемой площади)</t>
  </si>
  <si>
    <t>Расширение сети особо охраняемых природных территорий регионального значения</t>
  </si>
  <si>
    <t>Степень охвата территории области комплексным мониторингом окружающей среды</t>
  </si>
  <si>
    <t>Количество населенных пунктов, охваченных наблюдениями за состоянием атмосферного воздуха</t>
  </si>
  <si>
    <t>Доля населения области, принявшего участие в экологических мероприятиях, к общему числу населения области</t>
  </si>
  <si>
    <t>Количество выполненных предписаний по устранению правонарушений в сфере охраны окружающей среды и природопользования по отношению к общему количеству предписаний</t>
  </si>
  <si>
    <t>Сумма значений</t>
  </si>
  <si>
    <t>Cel - оценка степени достижения цели, решения задачи государственной программы (подпрограммы)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</si>
  <si>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</si>
  <si>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 xml:space="preserve">L - объем бюджетных ассигнований, предусмотренных в государственной программе (подпрограмме) на 2014 г. </t>
  </si>
  <si>
    <t>K - кассовое исполнение расходов в 2014 году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</si>
  <si>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</si>
  <si>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</si>
  <si>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Критерий 3 - Степень реализации контрольных мероприятий государственной программы (подпрограммы)</t>
  </si>
  <si>
    <t>Наименование контрольных мероприятий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</si>
  <si>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</si>
  <si>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             n
Mer = (1 / n) x SUM (Rj x 100%),
            j=1</t>
  </si>
  <si>
    <t>Суммма значений x 100%</t>
  </si>
  <si>
    <t>Mer - оценка степени реализации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</si>
  <si>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 **)</t>
  </si>
  <si>
    <t>O = (Cel + Fin + Mer) / 3</t>
  </si>
  <si>
    <t xml:space="preserve">O - комплексная оценка эффективности реализации государственной программы 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</si>
  <si>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</si>
  <si>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</si>
  <si>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Границы диапозона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</si>
  <si>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</si>
  <si>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</si>
  <si>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</si>
  <si>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</si>
  <si>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</si>
  <si>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</si>
  <si>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 xml:space="preserve">Примечание: </t>
  </si>
  <si>
    <t xml:space="preserve">*) Расчет оценки эффективности реализации проводится в целом по государстенной программе и по каждой подпрограмме </t>
  </si>
  <si>
    <t>**) В случае отсутствия в 2014 году контрольных мероприятий применяется следующая формула: O = (Cel + Fin) / 2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</si>
  <si>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*)"Стимулирование муниципальных программ по повышению уровня благоустройства территорий"</t>
    </r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</si>
  <si>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*)"Обеспечение реализации полномочий в сфере административно-технического контроля"</t>
    </r>
  </si>
  <si>
    <t xml:space="preserve"> (Ф.И.О. исполнителя) (№ телефона)</t>
  </si>
  <si>
    <t>Доля утилизированных (использованных) ТБО в общем объеме образовавшихся ТБО (календарный год, %)</t>
  </si>
  <si>
    <t>Доля рекультивированных площадей муниципальных полигонов (свалок) ТБО по отношению к общей площади карт захоронения муниципальных полигонов (свалок) (календарный год, %)</t>
  </si>
  <si>
    <r>
      <t xml:space="preserve">Наименование </t>
    </r>
    <r>
      <rPr>
        <sz val="11"/>
        <color indexed="8"/>
        <rFont val="Times New Roman"/>
        <family val="1"/>
      </rPr>
      <t>государственной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программы</t>
    </r>
    <r>
      <rPr>
        <b/>
        <sz val="11"/>
        <color indexed="8"/>
        <rFont val="Times New Roman"/>
        <family val="1"/>
      </rPr>
      <t xml:space="preserve"> (подпрограммы)</t>
    </r>
    <r>
      <rPr>
        <sz val="11"/>
        <color indexed="8"/>
        <rFont val="Times New Roman"/>
        <family val="1"/>
      </rPr>
      <t xml:space="preserve"> *)"Развитие системы обращения с отходами
производства и потребления в Калужской области"</t>
    </r>
  </si>
  <si>
    <t>K - кассовое исполнение расходов в 2014 году***)</t>
  </si>
  <si>
    <t>***) Фактическое исполнение по актам принятых работ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</si>
  <si>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</t>
  </si>
  <si>
    <t>Доля использованных и обезвреженных отходов производства и потребления от общего количества образующихся отходов I - IV класса опасности</t>
  </si>
  <si>
    <t>Выбросы в атмосферный воздух вредных (загрязняющих) веществ, отходящих от стационарных источников</t>
  </si>
  <si>
    <t>Объем образованных отходов I - IV класса опасности</t>
  </si>
  <si>
    <t>Доля площади субъекта Российской Федерации, занятая особо охраняемыми природными территориями регионального и местного значения</t>
  </si>
  <si>
    <t>% к 2007</t>
  </si>
  <si>
    <t>По минфину: ОБ+ФБ (5621,9)</t>
  </si>
  <si>
    <t xml:space="preserve">объем вывоза отходов в год составит 40424 кубометров отходов при при выделенном бюджетном ассигновании из областного бюджета </t>
  </si>
  <si>
    <t>значения среднероссийского показателя, показателя по Центральному федеральному округу**)</t>
  </si>
  <si>
    <t xml:space="preserve">Выбросы в атмосферный воздух вредных (загрязняющих) веществ, отходящих от стационарных источников, процентов к 2007 году
</t>
  </si>
  <si>
    <t xml:space="preserve">Доля использованных и обезвреженных отходов производства и потребления от общего количества образующихся отходов I - IV класса опасности, процентов
</t>
  </si>
  <si>
    <t xml:space="preserve">Доля площади субъекта Российской Федерации, занятая особо охраняемыми природными территориями регионального и местного значения, процентов
</t>
  </si>
  <si>
    <t>Создание, ремонт и восстановление объектов благоустройства, являющихся неотъемлемой частью внешней среды проживания по конкурсу – выполнено в рамках  реализации проектов по благоустройству территорий населенных пунктов муниципальных образований</t>
  </si>
  <si>
    <t>Контрольные мероприятия не предусмотрены</t>
  </si>
  <si>
    <t>с учетом выполненных работ</t>
  </si>
  <si>
    <t>создание, ремонт и восстановление объектов благоустройства, являющихся неотъемлемой частью внешней среды проживания по конкурсу – выполнено в рамках  реализации проектов по благоустройству территорий населенных пунктов муниципальных образований</t>
  </si>
  <si>
    <t>Таблица 3</t>
  </si>
  <si>
    <t>"Охрана окружающей среды в Калужской области"</t>
  </si>
  <si>
    <t>объем работ ОБ</t>
  </si>
  <si>
    <t>Касса ФБ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</si>
</sst>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8"/>
      <name val="Courier New"/>
      <family val="3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166" fontId="9" fillId="33" borderId="18" xfId="0" applyNumberFormat="1" applyFont="1" applyFill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35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1" fontId="14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4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166" fontId="9" fillId="33" borderId="23" xfId="0" applyNumberFormat="1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6" fontId="9" fillId="35" borderId="42" xfId="0" applyNumberFormat="1" applyFont="1" applyFill="1" applyBorder="1" applyAlignment="1">
      <alignment horizontal="center" vertical="center"/>
    </xf>
    <xf numFmtId="166" fontId="9" fillId="35" borderId="35" xfId="0" applyNumberFormat="1" applyFont="1" applyFill="1" applyBorder="1" applyAlignment="1">
      <alignment horizontal="center" vertical="center"/>
    </xf>
    <xf numFmtId="164" fontId="9" fillId="33" borderId="42" xfId="0" applyNumberFormat="1" applyFont="1" applyFill="1" applyBorder="1" applyAlignment="1">
      <alignment horizontal="center" vertical="center"/>
    </xf>
    <xf numFmtId="164" fontId="9" fillId="33" borderId="43" xfId="0" applyNumberFormat="1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16" xfId="0" applyFont="1" applyBorder="1" applyAlignment="1">
      <alignment horizontal="justify" vertical="top" wrapText="1"/>
    </xf>
    <xf numFmtId="0" fontId="9" fillId="0" borderId="38" xfId="0" applyFont="1" applyBorder="1" applyAlignment="1">
      <alignment horizontal="justify" vertical="top" wrapText="1"/>
    </xf>
    <xf numFmtId="166" fontId="9" fillId="33" borderId="42" xfId="0" applyNumberFormat="1" applyFont="1" applyFill="1" applyBorder="1" applyAlignment="1">
      <alignment horizontal="center"/>
    </xf>
    <xf numFmtId="166" fontId="9" fillId="33" borderId="4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6" fontId="9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justify" vertical="center" wrapText="1"/>
    </xf>
    <xf numFmtId="0" fontId="9" fillId="35" borderId="38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38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164" fontId="9" fillId="33" borderId="42" xfId="0" applyNumberFormat="1" applyFont="1" applyFill="1" applyBorder="1" applyAlignment="1">
      <alignment horizontal="center" vertical="center"/>
    </xf>
    <xf numFmtId="164" fontId="9" fillId="33" borderId="43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166" fontId="9" fillId="33" borderId="23" xfId="0" applyNumberFormat="1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justify" vertical="center" wrapText="1"/>
    </xf>
    <xf numFmtId="166" fontId="9" fillId="0" borderId="42" xfId="0" applyNumberFormat="1" applyFont="1" applyFill="1" applyBorder="1" applyAlignment="1">
      <alignment horizontal="center" vertical="center"/>
    </xf>
    <xf numFmtId="166" fontId="9" fillId="0" borderId="3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selection activeCell="C17" sqref="C17:D17"/>
    </sheetView>
  </sheetViews>
  <sheetFormatPr defaultColWidth="9.00390625" defaultRowHeight="12.75"/>
  <cols>
    <col min="1" max="1" width="3.25390625" style="0" customWidth="1"/>
    <col min="2" max="2" width="43.625" style="0" customWidth="1"/>
    <col min="3" max="3" width="5.625" style="0" customWidth="1"/>
    <col min="4" max="4" width="14.875" style="0" customWidth="1"/>
    <col min="5" max="5" width="15.25390625" style="0" customWidth="1"/>
    <col min="6" max="6" width="23.00390625" style="0" customWidth="1"/>
    <col min="7" max="7" width="17.75390625" style="0" customWidth="1"/>
  </cols>
  <sheetData>
    <row r="1" spans="1:7" ht="15.75" thickBot="1">
      <c r="A1" s="7"/>
      <c r="B1" s="7"/>
      <c r="C1" s="7"/>
      <c r="D1" s="7"/>
      <c r="E1" s="7"/>
      <c r="F1" s="7"/>
      <c r="G1" s="7" t="s">
        <v>12</v>
      </c>
    </row>
    <row r="2" spans="1:7" ht="39.75" customHeight="1" thickBot="1">
      <c r="A2" s="116" t="s">
        <v>13</v>
      </c>
      <c r="B2" s="117"/>
      <c r="C2" s="117"/>
      <c r="D2" s="117"/>
      <c r="E2" s="117"/>
      <c r="F2" s="117"/>
      <c r="G2" s="118"/>
    </row>
    <row r="3" spans="1:7" ht="28.5" customHeight="1" thickBot="1">
      <c r="A3" s="81" t="s">
        <v>61</v>
      </c>
      <c r="B3" s="82"/>
      <c r="C3" s="82"/>
      <c r="D3" s="82"/>
      <c r="E3" s="82"/>
      <c r="F3" s="82"/>
      <c r="G3" s="83"/>
    </row>
    <row r="4" spans="1:7" ht="14.25">
      <c r="A4" s="8"/>
      <c r="B4" s="8"/>
      <c r="C4" s="8"/>
      <c r="D4" s="8"/>
      <c r="E4" s="8"/>
      <c r="F4" s="8"/>
      <c r="G4" s="8"/>
    </row>
    <row r="5" spans="1:7" ht="15" thickBot="1">
      <c r="A5" s="92" t="s">
        <v>15</v>
      </c>
      <c r="B5" s="92"/>
      <c r="C5" s="92"/>
      <c r="D5" s="92"/>
      <c r="E5" s="92"/>
      <c r="F5" s="92"/>
      <c r="G5" s="92"/>
    </row>
    <row r="6" spans="1:7" ht="68.25">
      <c r="A6" s="9"/>
      <c r="B6" s="10" t="s">
        <v>16</v>
      </c>
      <c r="C6" s="10" t="s">
        <v>17</v>
      </c>
      <c r="D6" s="11" t="s">
        <v>18</v>
      </c>
      <c r="E6" s="11" t="s">
        <v>19</v>
      </c>
      <c r="F6" s="11" t="s">
        <v>20</v>
      </c>
      <c r="G6" s="12" t="s">
        <v>21</v>
      </c>
    </row>
    <row r="7" spans="1:7" ht="45">
      <c r="A7" s="13">
        <v>1</v>
      </c>
      <c r="B7" s="25" t="s">
        <v>59</v>
      </c>
      <c r="C7" s="15" t="s">
        <v>1</v>
      </c>
      <c r="D7" s="46">
        <v>0.05</v>
      </c>
      <c r="E7" s="47">
        <v>0.0794</v>
      </c>
      <c r="F7" s="15">
        <v>100</v>
      </c>
      <c r="G7" s="16"/>
    </row>
    <row r="8" spans="1:7" ht="75">
      <c r="A8" s="13">
        <v>2</v>
      </c>
      <c r="B8" s="25" t="s">
        <v>60</v>
      </c>
      <c r="C8" s="15" t="s">
        <v>1</v>
      </c>
      <c r="D8" s="46">
        <v>0.1</v>
      </c>
      <c r="E8" s="47">
        <v>0.0554</v>
      </c>
      <c r="F8" s="15">
        <f>E8/D8*100</f>
        <v>55.39999999999999</v>
      </c>
      <c r="G8" s="16"/>
    </row>
    <row r="9" spans="1:7" ht="15">
      <c r="A9" s="17"/>
      <c r="B9" s="19"/>
      <c r="C9" s="19"/>
      <c r="D9" s="19"/>
      <c r="E9" s="19"/>
      <c r="F9" s="19"/>
      <c r="G9" s="16"/>
    </row>
    <row r="10" spans="1:7" ht="15">
      <c r="A10" s="17" t="s">
        <v>0</v>
      </c>
      <c r="B10" s="19"/>
      <c r="C10" s="19"/>
      <c r="D10" s="19"/>
      <c r="E10" s="19"/>
      <c r="F10" s="19"/>
      <c r="G10" s="16"/>
    </row>
    <row r="11" spans="1:7" ht="15">
      <c r="A11" s="17" t="s">
        <v>0</v>
      </c>
      <c r="B11" s="19"/>
      <c r="C11" s="19"/>
      <c r="D11" s="19"/>
      <c r="E11" s="19"/>
      <c r="F11" s="19"/>
      <c r="G11" s="16"/>
    </row>
    <row r="12" spans="1:7" ht="15">
      <c r="A12" s="17">
        <v>2</v>
      </c>
      <c r="B12" s="19"/>
      <c r="C12" s="19"/>
      <c r="D12" s="19"/>
      <c r="E12" s="19"/>
      <c r="F12" s="19"/>
      <c r="G12" s="16"/>
    </row>
    <row r="13" spans="1:7" ht="15">
      <c r="A13" s="17"/>
      <c r="B13" s="19" t="s">
        <v>28</v>
      </c>
      <c r="C13" s="19"/>
      <c r="D13" s="46">
        <f>SUM(D7:D8)</f>
        <v>0.15000000000000002</v>
      </c>
      <c r="E13" s="46">
        <f>SUM(E7:E8)</f>
        <v>0.1348</v>
      </c>
      <c r="F13" s="48">
        <f>SUM(F7:F8)</f>
        <v>155.39999999999998</v>
      </c>
      <c r="G13" s="16"/>
    </row>
    <row r="14" spans="1:7" ht="15.75" customHeight="1" thickBot="1">
      <c r="A14" s="109" t="s">
        <v>29</v>
      </c>
      <c r="B14" s="110"/>
      <c r="C14" s="110"/>
      <c r="D14" s="110"/>
      <c r="E14" s="110"/>
      <c r="F14" s="111"/>
      <c r="G14" s="20">
        <f>F13/A12</f>
        <v>77.69999999999999</v>
      </c>
    </row>
    <row r="15" spans="1:7" ht="42.75" customHeight="1" thickBot="1">
      <c r="A15" s="172" t="s">
        <v>30</v>
      </c>
      <c r="B15" s="172"/>
      <c r="C15" s="172"/>
      <c r="D15" s="172"/>
      <c r="E15" s="172"/>
      <c r="F15" s="172"/>
      <c r="G15" s="172"/>
    </row>
    <row r="16" spans="1:7" ht="45" customHeight="1">
      <c r="A16" s="173"/>
      <c r="B16" s="174"/>
      <c r="C16" s="152" t="s">
        <v>31</v>
      </c>
      <c r="D16" s="153"/>
      <c r="E16" s="11" t="s">
        <v>62</v>
      </c>
      <c r="F16" s="152" t="s">
        <v>33</v>
      </c>
      <c r="G16" s="161"/>
    </row>
    <row r="17" spans="1:8" ht="15.75" customHeight="1" thickBot="1">
      <c r="A17" s="109" t="s">
        <v>34</v>
      </c>
      <c r="B17" s="111"/>
      <c r="C17" s="129">
        <v>25833.4</v>
      </c>
      <c r="D17" s="130"/>
      <c r="E17" s="60">
        <v>22132.28</v>
      </c>
      <c r="F17" s="131">
        <f>E17/C17*100</f>
        <v>85.6731208435591</v>
      </c>
      <c r="G17" s="132"/>
      <c r="H17" s="61" t="s">
        <v>78</v>
      </c>
    </row>
    <row r="18" spans="1:8" ht="33.75" customHeight="1" thickBot="1">
      <c r="A18" s="172" t="s">
        <v>35</v>
      </c>
      <c r="B18" s="172"/>
      <c r="C18" s="172"/>
      <c r="D18" s="172"/>
      <c r="E18" s="172"/>
      <c r="F18" s="172"/>
      <c r="G18" s="7"/>
      <c r="H18" s="61"/>
    </row>
    <row r="19" spans="1:7" ht="106.5" customHeight="1">
      <c r="A19" s="9"/>
      <c r="B19" s="150" t="s">
        <v>36</v>
      </c>
      <c r="C19" s="151"/>
      <c r="D19" s="152" t="s">
        <v>37</v>
      </c>
      <c r="E19" s="153"/>
      <c r="F19" s="152" t="s">
        <v>38</v>
      </c>
      <c r="G19" s="161"/>
    </row>
    <row r="20" spans="1:8" ht="46.5" customHeight="1">
      <c r="A20" s="17">
        <v>1</v>
      </c>
      <c r="B20" s="176" t="s">
        <v>71</v>
      </c>
      <c r="C20" s="177"/>
      <c r="D20" s="148">
        <v>1</v>
      </c>
      <c r="E20" s="149"/>
      <c r="F20" s="126"/>
      <c r="G20" s="128"/>
      <c r="H20" s="61"/>
    </row>
    <row r="21" spans="1:7" ht="15" customHeight="1">
      <c r="A21" s="17"/>
      <c r="B21" s="138"/>
      <c r="C21" s="139"/>
      <c r="D21" s="148">
        <f>-K23</f>
        <v>0</v>
      </c>
      <c r="E21" s="149"/>
      <c r="F21" s="126"/>
      <c r="G21" s="128"/>
    </row>
    <row r="22" spans="1:7" ht="15">
      <c r="A22" s="17">
        <v>1</v>
      </c>
      <c r="B22" s="148"/>
      <c r="C22" s="149"/>
      <c r="D22" s="148"/>
      <c r="E22" s="149"/>
      <c r="F22" s="126"/>
      <c r="G22" s="128"/>
    </row>
    <row r="23" spans="1:7" ht="15">
      <c r="A23" s="21"/>
      <c r="B23" s="162" t="s">
        <v>39</v>
      </c>
      <c r="C23" s="163"/>
      <c r="D23" s="119">
        <f>SUM(D20:D22)*100</f>
        <v>100</v>
      </c>
      <c r="E23" s="120"/>
      <c r="F23" s="126"/>
      <c r="G23" s="128"/>
    </row>
    <row r="24" spans="1:7" ht="15.75" customHeight="1" thickBot="1">
      <c r="A24" s="109" t="s">
        <v>40</v>
      </c>
      <c r="B24" s="110"/>
      <c r="C24" s="110"/>
      <c r="D24" s="110"/>
      <c r="E24" s="111"/>
      <c r="F24" s="133">
        <f>D23/A22</f>
        <v>100</v>
      </c>
      <c r="G24" s="134"/>
    </row>
    <row r="25" spans="1:7" ht="15.75" thickBot="1">
      <c r="A25" s="22"/>
      <c r="B25" s="22"/>
      <c r="C25" s="22"/>
      <c r="D25" s="22"/>
      <c r="E25" s="23"/>
      <c r="F25" s="24"/>
      <c r="G25" s="24"/>
    </row>
    <row r="26" spans="1:7" ht="15.75" customHeight="1">
      <c r="A26" s="135" t="s">
        <v>41</v>
      </c>
      <c r="B26" s="136"/>
      <c r="C26" s="136"/>
      <c r="D26" s="136"/>
      <c r="E26" s="136"/>
      <c r="F26" s="137"/>
      <c r="G26" s="7"/>
    </row>
    <row r="27" spans="1:7" ht="15">
      <c r="A27" s="156"/>
      <c r="B27" s="127"/>
      <c r="C27" s="127"/>
      <c r="D27" s="157"/>
      <c r="E27" s="126" t="s">
        <v>42</v>
      </c>
      <c r="F27" s="128"/>
      <c r="G27" s="7"/>
    </row>
    <row r="28" spans="1:7" ht="15.75" customHeight="1" thickBot="1">
      <c r="A28" s="158" t="s">
        <v>43</v>
      </c>
      <c r="B28" s="159"/>
      <c r="C28" s="159"/>
      <c r="D28" s="160"/>
      <c r="E28" s="140">
        <f>(G14+F17+F24)/3</f>
        <v>87.79104028118637</v>
      </c>
      <c r="F28" s="141"/>
      <c r="G28" s="7"/>
    </row>
    <row r="29" spans="1:7" ht="15.75" thickBot="1">
      <c r="A29" s="7"/>
      <c r="B29" s="7"/>
      <c r="C29" s="7"/>
      <c r="D29" s="7"/>
      <c r="E29" s="7"/>
      <c r="F29" s="7"/>
      <c r="G29" s="7"/>
    </row>
    <row r="30" spans="1:7" ht="18.75" customHeight="1" thickBot="1">
      <c r="A30" s="142" t="s">
        <v>44</v>
      </c>
      <c r="B30" s="143"/>
      <c r="C30" s="143"/>
      <c r="D30" s="143"/>
      <c r="E30" s="143"/>
      <c r="F30" s="144"/>
      <c r="G30" s="7"/>
    </row>
    <row r="31" spans="1:7" ht="15" customHeight="1">
      <c r="A31" s="175" t="s">
        <v>45</v>
      </c>
      <c r="B31" s="154"/>
      <c r="C31" s="151"/>
      <c r="D31" s="150" t="s">
        <v>46</v>
      </c>
      <c r="E31" s="154"/>
      <c r="F31" s="155"/>
      <c r="G31" s="7"/>
    </row>
    <row r="32" spans="1:7" ht="15">
      <c r="A32" s="123" t="s">
        <v>47</v>
      </c>
      <c r="B32" s="124"/>
      <c r="C32" s="125"/>
      <c r="D32" s="126" t="s">
        <v>48</v>
      </c>
      <c r="E32" s="127"/>
      <c r="F32" s="128"/>
      <c r="G32" s="7"/>
    </row>
    <row r="33" spans="1:7" ht="15">
      <c r="A33" s="123" t="s">
        <v>49</v>
      </c>
      <c r="B33" s="124"/>
      <c r="C33" s="125"/>
      <c r="D33" s="126" t="s">
        <v>50</v>
      </c>
      <c r="E33" s="127"/>
      <c r="F33" s="128"/>
      <c r="G33" s="7"/>
    </row>
    <row r="34" spans="1:7" ht="15.75" thickBot="1">
      <c r="A34" s="145" t="s">
        <v>51</v>
      </c>
      <c r="B34" s="146"/>
      <c r="C34" s="147"/>
      <c r="D34" s="168" t="s">
        <v>52</v>
      </c>
      <c r="E34" s="169"/>
      <c r="F34" s="170"/>
      <c r="G34" s="7"/>
    </row>
    <row r="35" spans="1:7" ht="15.75" thickBot="1">
      <c r="A35" s="49"/>
      <c r="B35" s="49"/>
      <c r="C35" s="50"/>
      <c r="D35" s="51"/>
      <c r="E35" s="52"/>
      <c r="F35" s="52"/>
      <c r="G35" s="7"/>
    </row>
    <row r="36" spans="1:7" ht="21" thickBot="1">
      <c r="A36" s="84" t="s">
        <v>13</v>
      </c>
      <c r="B36" s="85"/>
      <c r="C36" s="85"/>
      <c r="D36" s="85"/>
      <c r="E36" s="85"/>
      <c r="F36" s="85"/>
      <c r="G36" s="86"/>
    </row>
    <row r="37" spans="1:7" ht="48.75" customHeight="1" thickBot="1">
      <c r="A37" s="81" t="s">
        <v>14</v>
      </c>
      <c r="B37" s="82"/>
      <c r="C37" s="82"/>
      <c r="D37" s="82"/>
      <c r="E37" s="82"/>
      <c r="F37" s="82"/>
      <c r="G37" s="83"/>
    </row>
    <row r="38" spans="1:7" ht="14.25">
      <c r="A38" s="8"/>
      <c r="B38" s="8"/>
      <c r="C38" s="8"/>
      <c r="D38" s="8"/>
      <c r="E38" s="8"/>
      <c r="F38" s="8"/>
      <c r="G38" s="8"/>
    </row>
    <row r="39" spans="1:7" ht="19.5" customHeight="1" thickBot="1">
      <c r="A39" s="92" t="s">
        <v>15</v>
      </c>
      <c r="B39" s="92"/>
      <c r="C39" s="92"/>
      <c r="D39" s="92"/>
      <c r="E39" s="92"/>
      <c r="F39" s="92"/>
      <c r="G39" s="92"/>
    </row>
    <row r="40" spans="1:7" ht="77.25" customHeight="1">
      <c r="A40" s="9"/>
      <c r="B40" s="10" t="s">
        <v>16</v>
      </c>
      <c r="C40" s="10" t="s">
        <v>17</v>
      </c>
      <c r="D40" s="11" t="s">
        <v>18</v>
      </c>
      <c r="E40" s="11" t="s">
        <v>19</v>
      </c>
      <c r="F40" s="11" t="s">
        <v>20</v>
      </c>
      <c r="G40" s="12" t="s">
        <v>21</v>
      </c>
    </row>
    <row r="41" spans="1:7" ht="75">
      <c r="A41" s="13">
        <v>1</v>
      </c>
      <c r="B41" s="14" t="s">
        <v>22</v>
      </c>
      <c r="C41" s="43" t="s">
        <v>1</v>
      </c>
      <c r="D41" s="15">
        <v>70</v>
      </c>
      <c r="E41" s="15">
        <v>70</v>
      </c>
      <c r="F41" s="15">
        <v>100</v>
      </c>
      <c r="G41" s="16"/>
    </row>
    <row r="42" spans="1:7" ht="45">
      <c r="A42" s="13">
        <v>2</v>
      </c>
      <c r="B42" s="14" t="s">
        <v>23</v>
      </c>
      <c r="C42" s="43" t="s">
        <v>4</v>
      </c>
      <c r="D42" s="15">
        <v>30</v>
      </c>
      <c r="E42" s="15">
        <v>30</v>
      </c>
      <c r="F42" s="15">
        <v>100</v>
      </c>
      <c r="G42" s="16"/>
    </row>
    <row r="43" spans="1:7" ht="45">
      <c r="A43" s="13">
        <v>3</v>
      </c>
      <c r="B43" s="14" t="s">
        <v>24</v>
      </c>
      <c r="C43" s="43" t="s">
        <v>1</v>
      </c>
      <c r="D43" s="15">
        <v>60</v>
      </c>
      <c r="E43" s="15">
        <v>60</v>
      </c>
      <c r="F43" s="15">
        <v>100</v>
      </c>
      <c r="G43" s="16"/>
    </row>
    <row r="44" spans="1:8" ht="45">
      <c r="A44" s="17">
        <v>4</v>
      </c>
      <c r="B44" s="18" t="s">
        <v>25</v>
      </c>
      <c r="C44" s="43" t="s">
        <v>2</v>
      </c>
      <c r="D44" s="15">
        <v>25</v>
      </c>
      <c r="E44" s="71">
        <v>25</v>
      </c>
      <c r="F44" s="71">
        <v>100</v>
      </c>
      <c r="G44" s="16"/>
      <c r="H44" s="61"/>
    </row>
    <row r="45" spans="1:7" ht="45">
      <c r="A45" s="17">
        <v>5</v>
      </c>
      <c r="B45" s="18" t="s">
        <v>26</v>
      </c>
      <c r="C45" s="43" t="s">
        <v>1</v>
      </c>
      <c r="D45" s="15">
        <v>55</v>
      </c>
      <c r="E45" s="15">
        <v>55</v>
      </c>
      <c r="F45" s="15">
        <v>100</v>
      </c>
      <c r="G45" s="16"/>
    </row>
    <row r="46" spans="1:7" ht="75">
      <c r="A46" s="17">
        <v>6</v>
      </c>
      <c r="B46" s="18" t="s">
        <v>27</v>
      </c>
      <c r="C46" s="43" t="s">
        <v>1</v>
      </c>
      <c r="D46" s="15">
        <v>90.2</v>
      </c>
      <c r="E46" s="15">
        <v>90.2</v>
      </c>
      <c r="F46" s="15">
        <v>100</v>
      </c>
      <c r="G46" s="16"/>
    </row>
    <row r="47" spans="1:7" ht="15">
      <c r="A47" s="17">
        <v>6</v>
      </c>
      <c r="B47" s="19"/>
      <c r="C47" s="19"/>
      <c r="D47" s="19"/>
      <c r="E47" s="19"/>
      <c r="F47" s="19"/>
      <c r="G47" s="16"/>
    </row>
    <row r="48" spans="1:7" ht="15">
      <c r="A48" s="17"/>
      <c r="B48" s="19" t="s">
        <v>28</v>
      </c>
      <c r="C48" s="19"/>
      <c r="D48" s="15">
        <f>SUM(D41:D47)</f>
        <v>330.2</v>
      </c>
      <c r="E48" s="15">
        <f>SUM(E41:E47)</f>
        <v>330.2</v>
      </c>
      <c r="F48" s="42">
        <f>SUM(F41:F46)</f>
        <v>600</v>
      </c>
      <c r="G48" s="16"/>
    </row>
    <row r="49" spans="1:7" ht="15.75" thickBot="1">
      <c r="A49" s="109" t="s">
        <v>29</v>
      </c>
      <c r="B49" s="110"/>
      <c r="C49" s="110"/>
      <c r="D49" s="110"/>
      <c r="E49" s="110"/>
      <c r="F49" s="111"/>
      <c r="G49" s="20">
        <f>F48/A47</f>
        <v>100</v>
      </c>
    </row>
    <row r="50" spans="1:7" ht="15" thickBot="1">
      <c r="A50" s="100" t="s">
        <v>30</v>
      </c>
      <c r="B50" s="101"/>
      <c r="C50" s="101"/>
      <c r="D50" s="101"/>
      <c r="E50" s="101"/>
      <c r="F50" s="101"/>
      <c r="G50" s="101"/>
    </row>
    <row r="51" spans="1:7" ht="45">
      <c r="A51" s="102"/>
      <c r="B51" s="103"/>
      <c r="C51" s="77" t="s">
        <v>31</v>
      </c>
      <c r="D51" s="77"/>
      <c r="E51" s="11" t="s">
        <v>32</v>
      </c>
      <c r="F51" s="77" t="s">
        <v>33</v>
      </c>
      <c r="G51" s="78"/>
    </row>
    <row r="52" spans="1:7" ht="15.75" thickBot="1">
      <c r="A52" s="79" t="s">
        <v>34</v>
      </c>
      <c r="B52" s="80"/>
      <c r="C52" s="171">
        <v>32430.2</v>
      </c>
      <c r="D52" s="171"/>
      <c r="E52" s="56">
        <v>8979.1</v>
      </c>
      <c r="F52" s="131">
        <f>E52/C52*100</f>
        <v>27.68746415378259</v>
      </c>
      <c r="G52" s="132"/>
    </row>
    <row r="53" spans="1:7" ht="37.5" customHeight="1" thickBot="1">
      <c r="A53" s="121" t="s">
        <v>35</v>
      </c>
      <c r="B53" s="122"/>
      <c r="C53" s="122"/>
      <c r="D53" s="122"/>
      <c r="E53" s="122"/>
      <c r="F53" s="122"/>
      <c r="G53" s="7"/>
    </row>
    <row r="54" spans="1:7" ht="21.75" customHeight="1" thickBot="1">
      <c r="A54" s="74" t="s">
        <v>77</v>
      </c>
      <c r="B54" s="75"/>
      <c r="C54" s="75"/>
      <c r="D54" s="75"/>
      <c r="E54" s="75"/>
      <c r="F54" s="75"/>
      <c r="G54" s="76"/>
    </row>
    <row r="55" spans="1:7" ht="15.75" thickBot="1">
      <c r="A55" s="22"/>
      <c r="B55" s="22"/>
      <c r="C55" s="22"/>
      <c r="D55" s="22"/>
      <c r="E55" s="23"/>
      <c r="F55" s="24"/>
      <c r="G55" s="24"/>
    </row>
    <row r="56" spans="1:7" ht="15">
      <c r="A56" s="164" t="s">
        <v>41</v>
      </c>
      <c r="B56" s="165"/>
      <c r="C56" s="165"/>
      <c r="D56" s="165"/>
      <c r="E56" s="165"/>
      <c r="F56" s="166"/>
      <c r="G56" s="7"/>
    </row>
    <row r="57" spans="1:7" ht="15">
      <c r="A57" s="167"/>
      <c r="B57" s="104"/>
      <c r="C57" s="104"/>
      <c r="D57" s="104"/>
      <c r="E57" s="104" t="s">
        <v>42</v>
      </c>
      <c r="F57" s="105"/>
      <c r="G57" s="7"/>
    </row>
    <row r="58" spans="1:7" ht="15.75" thickBot="1">
      <c r="A58" s="96" t="s">
        <v>43</v>
      </c>
      <c r="B58" s="97"/>
      <c r="C58" s="97"/>
      <c r="D58" s="97"/>
      <c r="E58" s="98">
        <f>(G49+F52)/2</f>
        <v>63.84373207689129</v>
      </c>
      <c r="F58" s="99"/>
      <c r="G58" s="7"/>
    </row>
    <row r="59" spans="1:7" ht="15.75" thickBot="1">
      <c r="A59" s="7"/>
      <c r="B59" s="7"/>
      <c r="C59" s="7"/>
      <c r="D59" s="7"/>
      <c r="E59" s="7"/>
      <c r="F59" s="7"/>
      <c r="G59" s="7"/>
    </row>
    <row r="60" spans="1:7" ht="15.75" thickBot="1">
      <c r="A60" s="93" t="s">
        <v>44</v>
      </c>
      <c r="B60" s="94"/>
      <c r="C60" s="94"/>
      <c r="D60" s="94"/>
      <c r="E60" s="94"/>
      <c r="F60" s="95"/>
      <c r="G60" s="7"/>
    </row>
    <row r="61" spans="1:7" ht="15">
      <c r="A61" s="87" t="s">
        <v>45</v>
      </c>
      <c r="B61" s="88"/>
      <c r="C61" s="88"/>
      <c r="D61" s="88" t="s">
        <v>46</v>
      </c>
      <c r="E61" s="88"/>
      <c r="F61" s="89"/>
      <c r="G61" s="7"/>
    </row>
    <row r="62" spans="1:7" ht="15">
      <c r="A62" s="90" t="s">
        <v>47</v>
      </c>
      <c r="B62" s="91"/>
      <c r="C62" s="91"/>
      <c r="D62" s="104" t="s">
        <v>48</v>
      </c>
      <c r="E62" s="104"/>
      <c r="F62" s="105"/>
      <c r="G62" s="7"/>
    </row>
    <row r="63" spans="1:7" ht="15">
      <c r="A63" s="90" t="s">
        <v>49</v>
      </c>
      <c r="B63" s="91"/>
      <c r="C63" s="91"/>
      <c r="D63" s="104" t="s">
        <v>50</v>
      </c>
      <c r="E63" s="104"/>
      <c r="F63" s="105"/>
      <c r="G63" s="7"/>
    </row>
    <row r="64" spans="1:7" ht="15.75" thickBot="1">
      <c r="A64" s="112" t="s">
        <v>51</v>
      </c>
      <c r="B64" s="113"/>
      <c r="C64" s="113"/>
      <c r="D64" s="114" t="s">
        <v>52</v>
      </c>
      <c r="E64" s="114"/>
      <c r="F64" s="115"/>
      <c r="G64" s="7"/>
    </row>
    <row r="65" ht="13.5" thickBot="1"/>
    <row r="66" spans="1:7" ht="21" thickBot="1">
      <c r="A66" s="84" t="s">
        <v>13</v>
      </c>
      <c r="B66" s="85"/>
      <c r="C66" s="85"/>
      <c r="D66" s="85"/>
      <c r="E66" s="85"/>
      <c r="F66" s="85"/>
      <c r="G66" s="86"/>
    </row>
    <row r="67" spans="1:7" ht="32.25" customHeight="1" thickBot="1">
      <c r="A67" s="81" t="s">
        <v>56</v>
      </c>
      <c r="B67" s="82"/>
      <c r="C67" s="82"/>
      <c r="D67" s="82"/>
      <c r="E67" s="82"/>
      <c r="F67" s="82"/>
      <c r="G67" s="83"/>
    </row>
    <row r="68" spans="1:7" ht="14.25">
      <c r="A68" s="8"/>
      <c r="B68" s="8"/>
      <c r="C68" s="8"/>
      <c r="D68" s="8"/>
      <c r="E68" s="8"/>
      <c r="F68" s="8"/>
      <c r="G68" s="8"/>
    </row>
    <row r="69" spans="1:7" ht="15" thickBot="1">
      <c r="A69" s="92" t="s">
        <v>15</v>
      </c>
      <c r="B69" s="92"/>
      <c r="C69" s="92"/>
      <c r="D69" s="92"/>
      <c r="E69" s="92"/>
      <c r="F69" s="92"/>
      <c r="G69" s="92"/>
    </row>
    <row r="70" spans="1:7" ht="76.5" customHeight="1">
      <c r="A70" s="9"/>
      <c r="B70" s="10" t="s">
        <v>16</v>
      </c>
      <c r="C70" s="10" t="s">
        <v>17</v>
      </c>
      <c r="D70" s="11" t="s">
        <v>18</v>
      </c>
      <c r="E70" s="11" t="s">
        <v>19</v>
      </c>
      <c r="F70" s="11" t="s">
        <v>20</v>
      </c>
      <c r="G70" s="12" t="s">
        <v>21</v>
      </c>
    </row>
    <row r="71" spans="1:7" ht="105">
      <c r="A71" s="13">
        <v>1</v>
      </c>
      <c r="B71" s="25" t="s">
        <v>3</v>
      </c>
      <c r="C71" s="15" t="s">
        <v>4</v>
      </c>
      <c r="D71" s="15">
        <v>32</v>
      </c>
      <c r="E71" s="15">
        <v>32</v>
      </c>
      <c r="F71" s="15">
        <f>E71/D71*100</f>
        <v>100</v>
      </c>
      <c r="G71" s="16"/>
    </row>
    <row r="72" spans="1:7" ht="75">
      <c r="A72" s="13">
        <v>2</v>
      </c>
      <c r="B72" s="25" t="s">
        <v>5</v>
      </c>
      <c r="C72" s="15" t="s">
        <v>4</v>
      </c>
      <c r="D72" s="15">
        <v>2</v>
      </c>
      <c r="E72" s="15">
        <v>2</v>
      </c>
      <c r="F72" s="15">
        <f>E72/D72*100</f>
        <v>100</v>
      </c>
      <c r="G72" s="16"/>
    </row>
    <row r="73" spans="1:7" ht="15">
      <c r="A73" s="17"/>
      <c r="B73" s="19"/>
      <c r="C73" s="19"/>
      <c r="D73" s="19"/>
      <c r="E73" s="19"/>
      <c r="F73" s="19"/>
      <c r="G73" s="16"/>
    </row>
    <row r="74" spans="1:7" ht="15">
      <c r="A74" s="17" t="s">
        <v>0</v>
      </c>
      <c r="B74" s="19"/>
      <c r="C74" s="19"/>
      <c r="D74" s="19"/>
      <c r="E74" s="19"/>
      <c r="F74" s="19"/>
      <c r="G74" s="16"/>
    </row>
    <row r="75" spans="1:7" ht="15">
      <c r="A75" s="17" t="s">
        <v>0</v>
      </c>
      <c r="B75" s="19"/>
      <c r="C75" s="19"/>
      <c r="D75" s="19"/>
      <c r="E75" s="19"/>
      <c r="F75" s="19"/>
      <c r="G75" s="16"/>
    </row>
    <row r="76" spans="1:7" ht="15">
      <c r="A76" s="17">
        <v>2</v>
      </c>
      <c r="B76" s="19"/>
      <c r="C76" s="19"/>
      <c r="D76" s="19"/>
      <c r="E76" s="19"/>
      <c r="F76" s="19"/>
      <c r="G76" s="16"/>
    </row>
    <row r="77" spans="1:7" ht="15">
      <c r="A77" s="17"/>
      <c r="B77" s="19" t="s">
        <v>28</v>
      </c>
      <c r="C77" s="19"/>
      <c r="D77" s="15">
        <f>SUM(D71:D76)</f>
        <v>34</v>
      </c>
      <c r="E77" s="15">
        <f>SUM(E71:E76)</f>
        <v>34</v>
      </c>
      <c r="F77" s="42">
        <v>200</v>
      </c>
      <c r="G77" s="16"/>
    </row>
    <row r="78" spans="1:7" ht="15.75" customHeight="1" thickBot="1">
      <c r="A78" s="109" t="s">
        <v>29</v>
      </c>
      <c r="B78" s="110"/>
      <c r="C78" s="110"/>
      <c r="D78" s="110"/>
      <c r="E78" s="110"/>
      <c r="F78" s="111"/>
      <c r="G78" s="20">
        <f>F77/A76</f>
        <v>100</v>
      </c>
    </row>
    <row r="79" spans="1:7" ht="42" customHeight="1" thickBot="1">
      <c r="A79" s="100" t="s">
        <v>30</v>
      </c>
      <c r="B79" s="101"/>
      <c r="C79" s="101"/>
      <c r="D79" s="101"/>
      <c r="E79" s="101"/>
      <c r="F79" s="101"/>
      <c r="G79" s="101"/>
    </row>
    <row r="80" spans="1:7" ht="56.25" customHeight="1">
      <c r="A80" s="102"/>
      <c r="B80" s="103"/>
      <c r="C80" s="77" t="s">
        <v>31</v>
      </c>
      <c r="D80" s="77"/>
      <c r="E80" s="11" t="s">
        <v>32</v>
      </c>
      <c r="F80" s="77" t="s">
        <v>33</v>
      </c>
      <c r="G80" s="78"/>
    </row>
    <row r="81" spans="1:8" ht="15.75" customHeight="1" thickBot="1">
      <c r="A81" s="79" t="s">
        <v>34</v>
      </c>
      <c r="B81" s="80"/>
      <c r="C81" s="171">
        <v>68980</v>
      </c>
      <c r="D81" s="171"/>
      <c r="E81" s="60">
        <v>44530.2</v>
      </c>
      <c r="F81" s="131">
        <f>E81/C81*100</f>
        <v>64.55523340098578</v>
      </c>
      <c r="G81" s="132"/>
      <c r="H81" t="s">
        <v>70</v>
      </c>
    </row>
    <row r="82" spans="1:7" ht="42" customHeight="1" thickBot="1">
      <c r="A82" s="121" t="s">
        <v>35</v>
      </c>
      <c r="B82" s="122"/>
      <c r="C82" s="122"/>
      <c r="D82" s="122"/>
      <c r="E82" s="122"/>
      <c r="F82" s="122"/>
      <c r="G82" s="7"/>
    </row>
    <row r="83" spans="1:7" ht="116.25" customHeight="1">
      <c r="A83" s="9"/>
      <c r="B83" s="88" t="s">
        <v>36</v>
      </c>
      <c r="C83" s="88"/>
      <c r="D83" s="77" t="s">
        <v>37</v>
      </c>
      <c r="E83" s="77"/>
      <c r="F83" s="77" t="s">
        <v>38</v>
      </c>
      <c r="G83" s="78"/>
    </row>
    <row r="84" spans="1:8" ht="83.25" customHeight="1">
      <c r="A84" s="69">
        <v>1</v>
      </c>
      <c r="B84" s="183" t="s">
        <v>76</v>
      </c>
      <c r="C84" s="184"/>
      <c r="D84" s="108">
        <v>1</v>
      </c>
      <c r="E84" s="108"/>
      <c r="F84" s="178"/>
      <c r="G84" s="179"/>
      <c r="H84" s="61"/>
    </row>
    <row r="85" spans="1:7" ht="17.25" customHeight="1">
      <c r="A85" s="69">
        <v>1</v>
      </c>
      <c r="B85" s="108"/>
      <c r="C85" s="108"/>
      <c r="D85" s="108"/>
      <c r="E85" s="108"/>
      <c r="F85" s="178"/>
      <c r="G85" s="179"/>
    </row>
    <row r="86" spans="1:7" ht="31.5" customHeight="1">
      <c r="A86" s="70"/>
      <c r="B86" s="182" t="s">
        <v>39</v>
      </c>
      <c r="C86" s="182"/>
      <c r="D86" s="108">
        <f>SUM(D84:D85)*100</f>
        <v>100</v>
      </c>
      <c r="E86" s="108"/>
      <c r="F86" s="178"/>
      <c r="G86" s="179"/>
    </row>
    <row r="87" spans="1:7" ht="15.75" thickBot="1">
      <c r="A87" s="180" t="s">
        <v>40</v>
      </c>
      <c r="B87" s="181"/>
      <c r="C87" s="181"/>
      <c r="D87" s="181"/>
      <c r="E87" s="181"/>
      <c r="F87" s="106">
        <f>D86/A85</f>
        <v>100</v>
      </c>
      <c r="G87" s="107"/>
    </row>
    <row r="88" spans="1:7" ht="15.75" thickBot="1">
      <c r="A88" s="22"/>
      <c r="B88" s="22"/>
      <c r="C88" s="22"/>
      <c r="D88" s="22"/>
      <c r="E88" s="23"/>
      <c r="F88" s="24"/>
      <c r="G88" s="24"/>
    </row>
    <row r="89" spans="1:7" ht="15">
      <c r="A89" s="164" t="s">
        <v>41</v>
      </c>
      <c r="B89" s="165"/>
      <c r="C89" s="165"/>
      <c r="D89" s="165"/>
      <c r="E89" s="165"/>
      <c r="F89" s="166"/>
      <c r="G89" s="7"/>
    </row>
    <row r="90" spans="1:7" ht="15">
      <c r="A90" s="167"/>
      <c r="B90" s="104"/>
      <c r="C90" s="104"/>
      <c r="D90" s="104"/>
      <c r="E90" s="104" t="s">
        <v>42</v>
      </c>
      <c r="F90" s="105"/>
      <c r="G90" s="7"/>
    </row>
    <row r="91" spans="1:7" ht="15.75" customHeight="1" thickBot="1">
      <c r="A91" s="96" t="s">
        <v>43</v>
      </c>
      <c r="B91" s="97"/>
      <c r="C91" s="97"/>
      <c r="D91" s="97"/>
      <c r="E91" s="98">
        <f>(G78+F81+F87)/3</f>
        <v>88.1850778003286</v>
      </c>
      <c r="F91" s="99"/>
      <c r="G91" s="7"/>
    </row>
    <row r="92" spans="1:7" ht="15.75" thickBot="1">
      <c r="A92" s="7"/>
      <c r="B92" s="7"/>
      <c r="C92" s="7"/>
      <c r="D92" s="7"/>
      <c r="E92" s="7"/>
      <c r="F92" s="7"/>
      <c r="G92" s="7"/>
    </row>
    <row r="93" spans="1:7" ht="15.75" customHeight="1" thickBot="1">
      <c r="A93" s="93" t="s">
        <v>44</v>
      </c>
      <c r="B93" s="94"/>
      <c r="C93" s="94"/>
      <c r="D93" s="94"/>
      <c r="E93" s="94"/>
      <c r="F93" s="95"/>
      <c r="G93" s="7"/>
    </row>
    <row r="94" spans="1:7" ht="15" customHeight="1">
      <c r="A94" s="87" t="s">
        <v>45</v>
      </c>
      <c r="B94" s="88"/>
      <c r="C94" s="88"/>
      <c r="D94" s="88" t="s">
        <v>46</v>
      </c>
      <c r="E94" s="88"/>
      <c r="F94" s="89"/>
      <c r="G94" s="7"/>
    </row>
    <row r="95" spans="1:7" ht="15">
      <c r="A95" s="90" t="s">
        <v>47</v>
      </c>
      <c r="B95" s="91"/>
      <c r="C95" s="91"/>
      <c r="D95" s="104" t="s">
        <v>48</v>
      </c>
      <c r="E95" s="104"/>
      <c r="F95" s="105"/>
      <c r="G95" s="7"/>
    </row>
    <row r="96" spans="1:7" ht="15">
      <c r="A96" s="90" t="s">
        <v>49</v>
      </c>
      <c r="B96" s="91"/>
      <c r="C96" s="91"/>
      <c r="D96" s="104" t="s">
        <v>50</v>
      </c>
      <c r="E96" s="104"/>
      <c r="F96" s="105"/>
      <c r="G96" s="7"/>
    </row>
    <row r="97" spans="1:7" ht="15.75" thickBot="1">
      <c r="A97" s="112" t="s">
        <v>51</v>
      </c>
      <c r="B97" s="113"/>
      <c r="C97" s="113"/>
      <c r="D97" s="114" t="s">
        <v>52</v>
      </c>
      <c r="E97" s="114"/>
      <c r="F97" s="115"/>
      <c r="G97" s="7"/>
    </row>
    <row r="98" ht="13.5" thickBot="1"/>
    <row r="99" spans="1:7" ht="21" thickBot="1">
      <c r="A99" s="197" t="s">
        <v>13</v>
      </c>
      <c r="B99" s="198"/>
      <c r="C99" s="198"/>
      <c r="D99" s="198"/>
      <c r="E99" s="198"/>
      <c r="F99" s="198"/>
      <c r="G99" s="199"/>
    </row>
    <row r="100" spans="1:7" ht="30" customHeight="1" thickBot="1">
      <c r="A100" s="200" t="s">
        <v>57</v>
      </c>
      <c r="B100" s="201"/>
      <c r="C100" s="201"/>
      <c r="D100" s="201"/>
      <c r="E100" s="201"/>
      <c r="F100" s="201"/>
      <c r="G100" s="202"/>
    </row>
    <row r="101" spans="1:7" ht="14.25">
      <c r="A101" s="26"/>
      <c r="B101" s="26"/>
      <c r="C101" s="26"/>
      <c r="D101" s="26"/>
      <c r="E101" s="26"/>
      <c r="F101" s="26"/>
      <c r="G101" s="26"/>
    </row>
    <row r="102" spans="1:7" ht="15" thickBot="1">
      <c r="A102" s="203" t="s">
        <v>15</v>
      </c>
      <c r="B102" s="203"/>
      <c r="C102" s="203"/>
      <c r="D102" s="203"/>
      <c r="E102" s="203"/>
      <c r="F102" s="203"/>
      <c r="G102" s="203"/>
    </row>
    <row r="103" spans="1:7" ht="68.25">
      <c r="A103" s="27"/>
      <c r="B103" s="28" t="s">
        <v>16</v>
      </c>
      <c r="C103" s="28" t="s">
        <v>17</v>
      </c>
      <c r="D103" s="29" t="s">
        <v>18</v>
      </c>
      <c r="E103" s="29" t="s">
        <v>19</v>
      </c>
      <c r="F103" s="29" t="s">
        <v>20</v>
      </c>
      <c r="G103" s="30" t="s">
        <v>21</v>
      </c>
    </row>
    <row r="104" spans="1:7" ht="36">
      <c r="A104" s="31">
        <v>1</v>
      </c>
      <c r="B104" s="4" t="s">
        <v>6</v>
      </c>
      <c r="C104" s="32" t="s">
        <v>1</v>
      </c>
      <c r="D104" s="57">
        <v>70</v>
      </c>
      <c r="E104" s="57">
        <v>72</v>
      </c>
      <c r="F104" s="40">
        <v>100</v>
      </c>
      <c r="G104" s="33"/>
    </row>
    <row r="105" spans="1:7" ht="36.75">
      <c r="A105" s="31">
        <v>2</v>
      </c>
      <c r="B105" s="3" t="s">
        <v>7</v>
      </c>
      <c r="C105" s="32" t="s">
        <v>1</v>
      </c>
      <c r="D105" s="57">
        <v>95</v>
      </c>
      <c r="E105" s="57">
        <v>97</v>
      </c>
      <c r="F105" s="40">
        <v>100</v>
      </c>
      <c r="G105" s="33"/>
    </row>
    <row r="106" spans="1:7" ht="24.75">
      <c r="A106" s="31">
        <v>3</v>
      </c>
      <c r="B106" s="2" t="s">
        <v>8</v>
      </c>
      <c r="C106" s="32" t="s">
        <v>1</v>
      </c>
      <c r="D106" s="57">
        <v>80</v>
      </c>
      <c r="E106" s="57">
        <v>92</v>
      </c>
      <c r="F106" s="32">
        <v>100</v>
      </c>
      <c r="G106" s="33"/>
    </row>
    <row r="107" spans="1:7" ht="38.25">
      <c r="A107" s="34">
        <v>4</v>
      </c>
      <c r="B107" s="1" t="s">
        <v>9</v>
      </c>
      <c r="C107" s="32" t="s">
        <v>1</v>
      </c>
      <c r="D107" s="57">
        <v>97.7</v>
      </c>
      <c r="E107" s="57">
        <v>98.8</v>
      </c>
      <c r="F107" s="40">
        <v>100</v>
      </c>
      <c r="G107" s="33"/>
    </row>
    <row r="108" spans="1:7" ht="38.25">
      <c r="A108" s="34">
        <v>5</v>
      </c>
      <c r="B108" s="1" t="s">
        <v>10</v>
      </c>
      <c r="C108" s="32" t="s">
        <v>1</v>
      </c>
      <c r="D108" s="57">
        <v>10400</v>
      </c>
      <c r="E108" s="57">
        <v>19699</v>
      </c>
      <c r="F108" s="40">
        <v>100</v>
      </c>
      <c r="G108" s="33"/>
    </row>
    <row r="109" spans="1:7" ht="15">
      <c r="A109" s="34" t="s">
        <v>0</v>
      </c>
      <c r="B109" s="35"/>
      <c r="C109" s="35"/>
      <c r="D109" s="35"/>
      <c r="E109" s="35"/>
      <c r="F109" s="35"/>
      <c r="G109" s="33"/>
    </row>
    <row r="110" spans="1:7" ht="15">
      <c r="A110" s="34">
        <v>5</v>
      </c>
      <c r="B110" s="35"/>
      <c r="C110" s="35"/>
      <c r="D110" s="35"/>
      <c r="E110" s="35"/>
      <c r="F110" s="35"/>
      <c r="G110" s="33"/>
    </row>
    <row r="111" spans="1:7" ht="15">
      <c r="A111" s="34"/>
      <c r="B111" s="35" t="s">
        <v>28</v>
      </c>
      <c r="C111" s="35"/>
      <c r="D111" s="32">
        <f>SUM(D104:D110)</f>
        <v>10742.7</v>
      </c>
      <c r="E111" s="32">
        <f>SUM(E104:E110)</f>
        <v>20058.8</v>
      </c>
      <c r="F111" s="41">
        <f>SUM(F104:F108)</f>
        <v>500</v>
      </c>
      <c r="G111" s="33"/>
    </row>
    <row r="112" spans="1:7" ht="15.75" customHeight="1" thickBot="1">
      <c r="A112" s="187" t="s">
        <v>29</v>
      </c>
      <c r="B112" s="188"/>
      <c r="C112" s="188"/>
      <c r="D112" s="188"/>
      <c r="E112" s="188"/>
      <c r="F112" s="189"/>
      <c r="G112" s="58">
        <f>F111/A110</f>
        <v>100</v>
      </c>
    </row>
    <row r="113" spans="1:7" ht="54" customHeight="1" thickBot="1">
      <c r="A113" s="190" t="s">
        <v>30</v>
      </c>
      <c r="B113" s="191"/>
      <c r="C113" s="191"/>
      <c r="D113" s="191"/>
      <c r="E113" s="191"/>
      <c r="F113" s="191"/>
      <c r="G113" s="191"/>
    </row>
    <row r="114" spans="1:7" ht="45" customHeight="1">
      <c r="A114" s="204"/>
      <c r="B114" s="205"/>
      <c r="C114" s="185" t="s">
        <v>31</v>
      </c>
      <c r="D114" s="185"/>
      <c r="E114" s="29" t="s">
        <v>32</v>
      </c>
      <c r="F114" s="185" t="s">
        <v>33</v>
      </c>
      <c r="G114" s="186"/>
    </row>
    <row r="115" spans="1:7" ht="15.75" customHeight="1" thickBot="1">
      <c r="A115" s="192" t="s">
        <v>34</v>
      </c>
      <c r="B115" s="193"/>
      <c r="C115" s="194">
        <v>46317.8</v>
      </c>
      <c r="D115" s="194"/>
      <c r="E115" s="59">
        <v>43931.9</v>
      </c>
      <c r="F115" s="195">
        <f>E115/C115*100</f>
        <v>94.84884860679911</v>
      </c>
      <c r="G115" s="196"/>
    </row>
    <row r="116" spans="1:7" ht="30" customHeight="1" thickBot="1">
      <c r="A116" s="206" t="s">
        <v>35</v>
      </c>
      <c r="B116" s="207"/>
      <c r="C116" s="207"/>
      <c r="D116" s="207"/>
      <c r="E116" s="207"/>
      <c r="F116" s="207"/>
      <c r="G116" s="36"/>
    </row>
    <row r="117" spans="1:7" ht="28.5" customHeight="1" thickBot="1">
      <c r="A117" s="208" t="s">
        <v>77</v>
      </c>
      <c r="B117" s="209"/>
      <c r="C117" s="209"/>
      <c r="D117" s="209"/>
      <c r="E117" s="209"/>
      <c r="F117" s="209"/>
      <c r="G117" s="210"/>
    </row>
    <row r="118" spans="1:7" ht="15.75" thickBot="1">
      <c r="A118" s="37"/>
      <c r="B118" s="37"/>
      <c r="C118" s="37"/>
      <c r="D118" s="37"/>
      <c r="E118" s="38"/>
      <c r="F118" s="39"/>
      <c r="G118" s="39"/>
    </row>
    <row r="119" spans="1:7" ht="15">
      <c r="A119" s="215" t="s">
        <v>41</v>
      </c>
      <c r="B119" s="216"/>
      <c r="C119" s="216"/>
      <c r="D119" s="216"/>
      <c r="E119" s="216"/>
      <c r="F119" s="217"/>
      <c r="G119" s="36"/>
    </row>
    <row r="120" spans="1:7" ht="15">
      <c r="A120" s="218"/>
      <c r="B120" s="219"/>
      <c r="C120" s="219"/>
      <c r="D120" s="219"/>
      <c r="E120" s="219" t="s">
        <v>42</v>
      </c>
      <c r="F120" s="220"/>
      <c r="G120" s="36"/>
    </row>
    <row r="121" spans="1:7" ht="15.75" customHeight="1" thickBot="1">
      <c r="A121" s="221" t="s">
        <v>43</v>
      </c>
      <c r="B121" s="222"/>
      <c r="C121" s="222"/>
      <c r="D121" s="222"/>
      <c r="E121" s="223">
        <f>(G112+F115)/2</f>
        <v>97.42442430339955</v>
      </c>
      <c r="F121" s="224"/>
      <c r="G121" s="36"/>
    </row>
    <row r="122" spans="1:7" ht="15.75" thickBot="1">
      <c r="A122" s="36"/>
      <c r="B122" s="36"/>
      <c r="C122" s="36"/>
      <c r="D122" s="36"/>
      <c r="E122" s="36"/>
      <c r="F122" s="36"/>
      <c r="G122" s="36"/>
    </row>
    <row r="123" spans="1:7" ht="15.75" customHeight="1" thickBot="1">
      <c r="A123" s="225" t="s">
        <v>44</v>
      </c>
      <c r="B123" s="226"/>
      <c r="C123" s="226"/>
      <c r="D123" s="226"/>
      <c r="E123" s="226"/>
      <c r="F123" s="227"/>
      <c r="G123" s="36"/>
    </row>
    <row r="124" spans="1:7" ht="15" customHeight="1">
      <c r="A124" s="228" t="s">
        <v>45</v>
      </c>
      <c r="B124" s="229"/>
      <c r="C124" s="229"/>
      <c r="D124" s="229" t="s">
        <v>46</v>
      </c>
      <c r="E124" s="229"/>
      <c r="F124" s="230"/>
      <c r="G124" s="36"/>
    </row>
    <row r="125" spans="1:7" ht="15">
      <c r="A125" s="231" t="s">
        <v>47</v>
      </c>
      <c r="B125" s="232"/>
      <c r="C125" s="232"/>
      <c r="D125" s="219" t="s">
        <v>48</v>
      </c>
      <c r="E125" s="219"/>
      <c r="F125" s="220"/>
      <c r="G125" s="36"/>
    </row>
    <row r="126" spans="1:7" ht="15">
      <c r="A126" s="231" t="s">
        <v>49</v>
      </c>
      <c r="B126" s="232"/>
      <c r="C126" s="232"/>
      <c r="D126" s="219" t="s">
        <v>50</v>
      </c>
      <c r="E126" s="219"/>
      <c r="F126" s="220"/>
      <c r="G126" s="36"/>
    </row>
    <row r="127" spans="1:7" ht="15.75" thickBot="1">
      <c r="A127" s="211" t="s">
        <v>51</v>
      </c>
      <c r="B127" s="212"/>
      <c r="C127" s="212"/>
      <c r="D127" s="213" t="s">
        <v>52</v>
      </c>
      <c r="E127" s="213"/>
      <c r="F127" s="214"/>
      <c r="G127" s="36"/>
    </row>
    <row r="129" spans="1:6" ht="15">
      <c r="A129" s="73" t="s">
        <v>53</v>
      </c>
      <c r="B129" s="73"/>
      <c r="C129" s="73"/>
      <c r="D129" s="73"/>
      <c r="E129" s="73"/>
      <c r="F129" s="73"/>
    </row>
    <row r="130" spans="1:7" ht="15">
      <c r="A130" s="73" t="s">
        <v>54</v>
      </c>
      <c r="B130" s="73"/>
      <c r="C130" s="73"/>
      <c r="D130" s="73"/>
      <c r="E130" s="73"/>
      <c r="F130" s="73"/>
      <c r="G130" s="73"/>
    </row>
    <row r="131" spans="1:7" ht="15">
      <c r="A131" s="73" t="s">
        <v>55</v>
      </c>
      <c r="B131" s="73"/>
      <c r="C131" s="73"/>
      <c r="D131" s="73"/>
      <c r="E131" s="73"/>
      <c r="F131" s="73"/>
      <c r="G131" s="73"/>
    </row>
    <row r="132" spans="1:6" ht="15">
      <c r="A132" s="73" t="s">
        <v>63</v>
      </c>
      <c r="B132" s="73"/>
      <c r="C132" s="73"/>
      <c r="D132" s="73"/>
      <c r="E132" s="73"/>
      <c r="F132" s="73"/>
    </row>
    <row r="133" ht="12.75">
      <c r="B133" s="5" t="s">
        <v>11</v>
      </c>
    </row>
    <row r="134" ht="12.75">
      <c r="B134" s="6" t="s">
        <v>58</v>
      </c>
    </row>
  </sheetData>
  <sheetProtection/>
  <mergeCells count="141">
    <mergeCell ref="A129:F129"/>
    <mergeCell ref="A130:G130"/>
    <mergeCell ref="A131:G131"/>
    <mergeCell ref="A123:F123"/>
    <mergeCell ref="A124:C124"/>
    <mergeCell ref="D124:F124"/>
    <mergeCell ref="A125:C125"/>
    <mergeCell ref="D125:F125"/>
    <mergeCell ref="A126:C126"/>
    <mergeCell ref="D126:F126"/>
    <mergeCell ref="A116:F116"/>
    <mergeCell ref="A117:G117"/>
    <mergeCell ref="A127:C127"/>
    <mergeCell ref="D127:F127"/>
    <mergeCell ref="A119:F119"/>
    <mergeCell ref="A120:D120"/>
    <mergeCell ref="E120:F120"/>
    <mergeCell ref="A121:D121"/>
    <mergeCell ref="E121:F121"/>
    <mergeCell ref="A115:B115"/>
    <mergeCell ref="C115:D115"/>
    <mergeCell ref="F115:G115"/>
    <mergeCell ref="A97:C97"/>
    <mergeCell ref="D97:F97"/>
    <mergeCell ref="A99:G99"/>
    <mergeCell ref="A100:G100"/>
    <mergeCell ref="A102:G102"/>
    <mergeCell ref="A114:B114"/>
    <mergeCell ref="C114:D114"/>
    <mergeCell ref="A91:D91"/>
    <mergeCell ref="E91:F91"/>
    <mergeCell ref="F114:G114"/>
    <mergeCell ref="A112:F112"/>
    <mergeCell ref="A113:G113"/>
    <mergeCell ref="A96:C96"/>
    <mergeCell ref="D96:F96"/>
    <mergeCell ref="A94:C94"/>
    <mergeCell ref="D94:F94"/>
    <mergeCell ref="A93:F93"/>
    <mergeCell ref="A82:F82"/>
    <mergeCell ref="B83:C83"/>
    <mergeCell ref="D83:E83"/>
    <mergeCell ref="C81:D81"/>
    <mergeCell ref="D85:E85"/>
    <mergeCell ref="F85:G85"/>
    <mergeCell ref="B84:C84"/>
    <mergeCell ref="E90:F90"/>
    <mergeCell ref="D84:E84"/>
    <mergeCell ref="F84:G84"/>
    <mergeCell ref="D86:E86"/>
    <mergeCell ref="F86:G86"/>
    <mergeCell ref="A87:E87"/>
    <mergeCell ref="A89:F89"/>
    <mergeCell ref="A90:D90"/>
    <mergeCell ref="B86:C86"/>
    <mergeCell ref="A15:G15"/>
    <mergeCell ref="A16:B16"/>
    <mergeCell ref="C16:D16"/>
    <mergeCell ref="F16:G16"/>
    <mergeCell ref="A24:E24"/>
    <mergeCell ref="A31:C31"/>
    <mergeCell ref="A18:F18"/>
    <mergeCell ref="B20:C20"/>
    <mergeCell ref="D20:E20"/>
    <mergeCell ref="F20:G20"/>
    <mergeCell ref="A56:F56"/>
    <mergeCell ref="A63:C63"/>
    <mergeCell ref="D63:F63"/>
    <mergeCell ref="A57:D57"/>
    <mergeCell ref="E57:F57"/>
    <mergeCell ref="D34:F34"/>
    <mergeCell ref="A52:B52"/>
    <mergeCell ref="C52:D52"/>
    <mergeCell ref="C51:D51"/>
    <mergeCell ref="F51:G51"/>
    <mergeCell ref="D19:E19"/>
    <mergeCell ref="D31:F31"/>
    <mergeCell ref="A27:D27"/>
    <mergeCell ref="E27:F27"/>
    <mergeCell ref="A28:D28"/>
    <mergeCell ref="F19:G19"/>
    <mergeCell ref="F22:G22"/>
    <mergeCell ref="B23:C23"/>
    <mergeCell ref="B22:C22"/>
    <mergeCell ref="D22:E22"/>
    <mergeCell ref="A30:F30"/>
    <mergeCell ref="A37:G37"/>
    <mergeCell ref="A34:C34"/>
    <mergeCell ref="A51:B51"/>
    <mergeCell ref="F52:G52"/>
    <mergeCell ref="A39:G39"/>
    <mergeCell ref="A50:G50"/>
    <mergeCell ref="A36:G36"/>
    <mergeCell ref="A33:C33"/>
    <mergeCell ref="D33:F33"/>
    <mergeCell ref="C17:D17"/>
    <mergeCell ref="F17:G17"/>
    <mergeCell ref="F24:G24"/>
    <mergeCell ref="A26:F26"/>
    <mergeCell ref="B21:C21"/>
    <mergeCell ref="E28:F28"/>
    <mergeCell ref="F23:G23"/>
    <mergeCell ref="D21:E21"/>
    <mergeCell ref="F21:G21"/>
    <mergeCell ref="B19:C19"/>
    <mergeCell ref="A2:G2"/>
    <mergeCell ref="A3:G3"/>
    <mergeCell ref="A5:G5"/>
    <mergeCell ref="A14:F14"/>
    <mergeCell ref="D23:E23"/>
    <mergeCell ref="A53:F53"/>
    <mergeCell ref="A49:F49"/>
    <mergeCell ref="A32:C32"/>
    <mergeCell ref="D32:F32"/>
    <mergeCell ref="A17:B17"/>
    <mergeCell ref="A95:C95"/>
    <mergeCell ref="D95:F95"/>
    <mergeCell ref="F87:G87"/>
    <mergeCell ref="B85:C85"/>
    <mergeCell ref="A78:F78"/>
    <mergeCell ref="D62:F62"/>
    <mergeCell ref="A64:C64"/>
    <mergeCell ref="D64:F64"/>
    <mergeCell ref="F81:G81"/>
    <mergeCell ref="F83:G83"/>
    <mergeCell ref="A69:G69"/>
    <mergeCell ref="A60:F60"/>
    <mergeCell ref="A58:D58"/>
    <mergeCell ref="E58:F58"/>
    <mergeCell ref="A79:G79"/>
    <mergeCell ref="A80:B80"/>
    <mergeCell ref="A132:F132"/>
    <mergeCell ref="A54:G54"/>
    <mergeCell ref="C80:D80"/>
    <mergeCell ref="F80:G80"/>
    <mergeCell ref="A81:B81"/>
    <mergeCell ref="A67:G67"/>
    <mergeCell ref="A66:G66"/>
    <mergeCell ref="A61:C61"/>
    <mergeCell ref="D61:F61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O31" sqref="O31"/>
    </sheetView>
  </sheetViews>
  <sheetFormatPr defaultColWidth="9.00390625" defaultRowHeight="12.75"/>
  <cols>
    <col min="2" max="2" width="30.625" style="0" customWidth="1"/>
    <col min="3" max="3" width="12.00390625" style="0" customWidth="1"/>
    <col min="4" max="4" width="11.875" style="0" customWidth="1"/>
    <col min="5" max="5" width="16.125" style="0" customWidth="1"/>
    <col min="6" max="6" width="17.625" style="0" customWidth="1"/>
    <col min="7" max="7" width="11.375" style="0" customWidth="1"/>
    <col min="9" max="11" width="0" style="0" hidden="1" customWidth="1"/>
  </cols>
  <sheetData>
    <row r="1" ht="13.5" thickBot="1">
      <c r="G1" t="s">
        <v>80</v>
      </c>
    </row>
    <row r="2" spans="1:7" ht="21" thickBot="1">
      <c r="A2" s="116" t="s">
        <v>13</v>
      </c>
      <c r="B2" s="117"/>
      <c r="C2" s="117"/>
      <c r="D2" s="117"/>
      <c r="E2" s="117"/>
      <c r="F2" s="117"/>
      <c r="G2" s="118"/>
    </row>
    <row r="3" spans="1:7" ht="15" thickBot="1">
      <c r="A3" s="81" t="s">
        <v>81</v>
      </c>
      <c r="B3" s="82"/>
      <c r="C3" s="82"/>
      <c r="D3" s="82"/>
      <c r="E3" s="82"/>
      <c r="F3" s="82"/>
      <c r="G3" s="83"/>
    </row>
    <row r="4" spans="1:7" ht="14.25">
      <c r="A4" s="8"/>
      <c r="B4" s="8"/>
      <c r="C4" s="8"/>
      <c r="D4" s="8"/>
      <c r="E4" s="8"/>
      <c r="F4" s="8"/>
      <c r="G4" s="8"/>
    </row>
    <row r="5" spans="1:7" ht="15" thickBot="1">
      <c r="A5" s="92" t="s">
        <v>15</v>
      </c>
      <c r="B5" s="92"/>
      <c r="C5" s="92"/>
      <c r="D5" s="92"/>
      <c r="E5" s="92"/>
      <c r="F5" s="92"/>
      <c r="G5" s="92"/>
    </row>
    <row r="6" spans="1:7" ht="101.25">
      <c r="A6" s="9"/>
      <c r="B6" s="10" t="s">
        <v>16</v>
      </c>
      <c r="C6" s="10" t="s">
        <v>17</v>
      </c>
      <c r="D6" s="11" t="s">
        <v>18</v>
      </c>
      <c r="E6" s="11" t="s">
        <v>19</v>
      </c>
      <c r="F6" s="11" t="s">
        <v>20</v>
      </c>
      <c r="G6" s="12" t="s">
        <v>21</v>
      </c>
    </row>
    <row r="7" spans="1:7" ht="93" customHeight="1">
      <c r="A7" s="13">
        <v>1</v>
      </c>
      <c r="B7" s="54" t="s">
        <v>64</v>
      </c>
      <c r="C7" s="44" t="s">
        <v>1</v>
      </c>
      <c r="D7" s="44">
        <v>92.8</v>
      </c>
      <c r="E7" s="44">
        <v>92.8</v>
      </c>
      <c r="F7" s="15">
        <v>100</v>
      </c>
      <c r="G7" s="16"/>
    </row>
    <row r="8" spans="1:7" ht="132.75" customHeight="1">
      <c r="A8" s="13">
        <v>2</v>
      </c>
      <c r="B8" s="54" t="s">
        <v>65</v>
      </c>
      <c r="C8" s="44" t="s">
        <v>1</v>
      </c>
      <c r="D8" s="44">
        <v>58.5</v>
      </c>
      <c r="E8" s="44">
        <v>76</v>
      </c>
      <c r="F8" s="15">
        <v>100</v>
      </c>
      <c r="G8" s="16"/>
    </row>
    <row r="9" spans="1:7" ht="51">
      <c r="A9" s="17">
        <v>3</v>
      </c>
      <c r="B9" s="54" t="s">
        <v>66</v>
      </c>
      <c r="C9" s="44" t="s">
        <v>69</v>
      </c>
      <c r="D9" s="44">
        <v>90.8</v>
      </c>
      <c r="E9" s="44">
        <v>90.8</v>
      </c>
      <c r="F9" s="15">
        <v>100</v>
      </c>
      <c r="G9" s="16"/>
    </row>
    <row r="10" spans="1:7" ht="25.5">
      <c r="A10" s="17">
        <v>4</v>
      </c>
      <c r="B10" s="54" t="s">
        <v>67</v>
      </c>
      <c r="C10" s="44" t="s">
        <v>69</v>
      </c>
      <c r="D10" s="44">
        <v>148.7</v>
      </c>
      <c r="E10" s="67">
        <v>343.24</v>
      </c>
      <c r="F10" s="15">
        <v>100</v>
      </c>
      <c r="G10" s="16"/>
    </row>
    <row r="11" spans="1:7" ht="63.75">
      <c r="A11" s="17">
        <v>5</v>
      </c>
      <c r="B11" s="55" t="s">
        <v>68</v>
      </c>
      <c r="C11" s="45" t="s">
        <v>1</v>
      </c>
      <c r="D11" s="53">
        <v>1.4</v>
      </c>
      <c r="E11" s="53">
        <v>1.4</v>
      </c>
      <c r="F11" s="15">
        <v>100</v>
      </c>
      <c r="G11" s="16"/>
    </row>
    <row r="12" spans="1:7" ht="15">
      <c r="A12" s="17">
        <v>5</v>
      </c>
      <c r="B12" s="19"/>
      <c r="C12" s="19"/>
      <c r="D12" s="19"/>
      <c r="E12" s="19"/>
      <c r="F12" s="19"/>
      <c r="G12" s="16"/>
    </row>
    <row r="13" spans="1:7" ht="30.75" customHeight="1">
      <c r="A13" s="17"/>
      <c r="B13" s="19" t="s">
        <v>28</v>
      </c>
      <c r="C13" s="19"/>
      <c r="D13" s="46"/>
      <c r="E13" s="46"/>
      <c r="F13" s="48">
        <f>SUM(F7:F12)</f>
        <v>500</v>
      </c>
      <c r="G13" s="16"/>
    </row>
    <row r="14" spans="1:7" ht="24" customHeight="1" thickBot="1">
      <c r="A14" s="109" t="s">
        <v>29</v>
      </c>
      <c r="B14" s="110"/>
      <c r="C14" s="110"/>
      <c r="D14" s="110"/>
      <c r="E14" s="110"/>
      <c r="F14" s="111"/>
      <c r="G14" s="20">
        <f>F13/A12</f>
        <v>100</v>
      </c>
    </row>
    <row r="15" spans="1:7" ht="28.5" customHeight="1" thickBot="1">
      <c r="A15" s="172" t="s">
        <v>30</v>
      </c>
      <c r="B15" s="172"/>
      <c r="C15" s="172"/>
      <c r="D15" s="172"/>
      <c r="E15" s="172"/>
      <c r="F15" s="172"/>
      <c r="G15" s="172"/>
    </row>
    <row r="16" spans="1:10" ht="33.75">
      <c r="A16" s="173"/>
      <c r="B16" s="174"/>
      <c r="C16" s="152" t="s">
        <v>31</v>
      </c>
      <c r="D16" s="153"/>
      <c r="E16" s="11" t="s">
        <v>62</v>
      </c>
      <c r="F16" s="152" t="s">
        <v>33</v>
      </c>
      <c r="G16" s="161"/>
      <c r="I16" s="68" t="s">
        <v>82</v>
      </c>
      <c r="J16" t="s">
        <v>83</v>
      </c>
    </row>
    <row r="17" spans="1:11" ht="57.75" customHeight="1" thickBot="1">
      <c r="A17" s="109" t="s">
        <v>34</v>
      </c>
      <c r="B17" s="111"/>
      <c r="C17" s="235">
        <v>216442</v>
      </c>
      <c r="D17" s="236"/>
      <c r="E17" s="72">
        <v>154623</v>
      </c>
      <c r="F17" s="131">
        <f>E17/C17*100</f>
        <v>71.43853780689516</v>
      </c>
      <c r="G17" s="132"/>
      <c r="I17">
        <v>188245.373</v>
      </c>
      <c r="J17">
        <v>5621.92</v>
      </c>
      <c r="K17">
        <f>I17+J17</f>
        <v>193867.293</v>
      </c>
    </row>
    <row r="18" spans="1:7" ht="35.25" customHeight="1" thickBot="1">
      <c r="A18" s="172" t="s">
        <v>35</v>
      </c>
      <c r="B18" s="172"/>
      <c r="C18" s="172"/>
      <c r="D18" s="172"/>
      <c r="E18" s="172"/>
      <c r="F18" s="172"/>
      <c r="G18" s="7"/>
    </row>
    <row r="19" spans="1:7" ht="30" customHeight="1">
      <c r="A19" s="9"/>
      <c r="B19" s="150" t="s">
        <v>36</v>
      </c>
      <c r="C19" s="151"/>
      <c r="D19" s="152" t="s">
        <v>37</v>
      </c>
      <c r="E19" s="153"/>
      <c r="F19" s="152" t="s">
        <v>38</v>
      </c>
      <c r="G19" s="161"/>
    </row>
    <row r="20" spans="1:7" ht="53.25" customHeight="1">
      <c r="A20" s="17">
        <v>1</v>
      </c>
      <c r="B20" s="233" t="s">
        <v>71</v>
      </c>
      <c r="C20" s="234"/>
      <c r="D20" s="148">
        <v>1</v>
      </c>
      <c r="E20" s="149"/>
      <c r="F20" s="126"/>
      <c r="G20" s="128"/>
    </row>
    <row r="21" spans="1:7" ht="34.5" customHeight="1">
      <c r="A21" s="17"/>
      <c r="B21" s="138" t="s">
        <v>79</v>
      </c>
      <c r="C21" s="139"/>
      <c r="D21" s="148">
        <v>1</v>
      </c>
      <c r="E21" s="149"/>
      <c r="F21" s="126"/>
      <c r="G21" s="128"/>
    </row>
    <row r="22" spans="1:7" ht="15">
      <c r="A22" s="17">
        <v>2</v>
      </c>
      <c r="B22" s="148"/>
      <c r="C22" s="149"/>
      <c r="D22" s="148"/>
      <c r="E22" s="149"/>
      <c r="F22" s="126"/>
      <c r="G22" s="128"/>
    </row>
    <row r="23" spans="1:7" ht="15">
      <c r="A23" s="21"/>
      <c r="B23" s="162" t="s">
        <v>39</v>
      </c>
      <c r="C23" s="163"/>
      <c r="D23" s="119">
        <f>SUM(D20:D22)*100</f>
        <v>200</v>
      </c>
      <c r="E23" s="120"/>
      <c r="F23" s="126"/>
      <c r="G23" s="128"/>
    </row>
    <row r="24" spans="1:7" ht="15.75" thickBot="1">
      <c r="A24" s="109" t="s">
        <v>40</v>
      </c>
      <c r="B24" s="110"/>
      <c r="C24" s="110"/>
      <c r="D24" s="110"/>
      <c r="E24" s="111"/>
      <c r="F24" s="133">
        <f>D23/A22</f>
        <v>100</v>
      </c>
      <c r="G24" s="134"/>
    </row>
    <row r="25" spans="1:7" ht="15.75" thickBot="1">
      <c r="A25" s="22"/>
      <c r="B25" s="22"/>
      <c r="C25" s="22"/>
      <c r="D25" s="22"/>
      <c r="E25" s="23"/>
      <c r="F25" s="24"/>
      <c r="G25" s="24"/>
    </row>
    <row r="26" spans="1:7" ht="15">
      <c r="A26" s="135" t="s">
        <v>41</v>
      </c>
      <c r="B26" s="136"/>
      <c r="C26" s="136"/>
      <c r="D26" s="136"/>
      <c r="E26" s="136"/>
      <c r="F26" s="137"/>
      <c r="G26" s="7"/>
    </row>
    <row r="27" spans="1:7" ht="15">
      <c r="A27" s="156"/>
      <c r="B27" s="127"/>
      <c r="C27" s="127"/>
      <c r="D27" s="157"/>
      <c r="E27" s="126" t="s">
        <v>42</v>
      </c>
      <c r="F27" s="128"/>
      <c r="G27" s="7"/>
    </row>
    <row r="28" spans="1:7" ht="15.75" thickBot="1">
      <c r="A28" s="158" t="s">
        <v>43</v>
      </c>
      <c r="B28" s="159"/>
      <c r="C28" s="159"/>
      <c r="D28" s="160"/>
      <c r="E28" s="140">
        <f>(G14+F17+F24)/3</f>
        <v>90.47951260229839</v>
      </c>
      <c r="F28" s="141"/>
      <c r="G28" s="7"/>
    </row>
    <row r="29" spans="1:7" ht="15.75" thickBot="1">
      <c r="A29" s="7"/>
      <c r="B29" s="7"/>
      <c r="C29" s="7"/>
      <c r="D29" s="7"/>
      <c r="E29" s="7"/>
      <c r="F29" s="7"/>
      <c r="G29" s="7"/>
    </row>
    <row r="30" spans="1:7" ht="15.75" thickBot="1">
      <c r="A30" s="142" t="s">
        <v>44</v>
      </c>
      <c r="B30" s="143"/>
      <c r="C30" s="143"/>
      <c r="D30" s="143"/>
      <c r="E30" s="143"/>
      <c r="F30" s="144"/>
      <c r="G30" s="7"/>
    </row>
    <row r="31" spans="1:7" ht="15">
      <c r="A31" s="175" t="s">
        <v>45</v>
      </c>
      <c r="B31" s="154"/>
      <c r="C31" s="151"/>
      <c r="D31" s="150" t="s">
        <v>46</v>
      </c>
      <c r="E31" s="154"/>
      <c r="F31" s="155"/>
      <c r="G31" s="7"/>
    </row>
    <row r="32" spans="1:7" ht="15">
      <c r="A32" s="123" t="s">
        <v>47</v>
      </c>
      <c r="B32" s="124"/>
      <c r="C32" s="125"/>
      <c r="D32" s="126" t="s">
        <v>48</v>
      </c>
      <c r="E32" s="127"/>
      <c r="F32" s="128"/>
      <c r="G32" s="7"/>
    </row>
    <row r="33" spans="1:7" ht="15">
      <c r="A33" s="123" t="s">
        <v>49</v>
      </c>
      <c r="B33" s="124"/>
      <c r="C33" s="125"/>
      <c r="D33" s="126" t="s">
        <v>50</v>
      </c>
      <c r="E33" s="127"/>
      <c r="F33" s="128"/>
      <c r="G33" s="7"/>
    </row>
    <row r="34" spans="1:7" ht="15.75" thickBot="1">
      <c r="A34" s="145" t="s">
        <v>51</v>
      </c>
      <c r="B34" s="146"/>
      <c r="C34" s="147"/>
      <c r="D34" s="168" t="s">
        <v>52</v>
      </c>
      <c r="E34" s="169"/>
      <c r="F34" s="170"/>
      <c r="G34" s="7"/>
    </row>
  </sheetData>
  <sheetProtection/>
  <mergeCells count="43">
    <mergeCell ref="C17:D17"/>
    <mergeCell ref="F17:G17"/>
    <mergeCell ref="A18:F18"/>
    <mergeCell ref="A15:G15"/>
    <mergeCell ref="A16:B16"/>
    <mergeCell ref="C16:D16"/>
    <mergeCell ref="F16:G16"/>
    <mergeCell ref="A2:G2"/>
    <mergeCell ref="A3:G3"/>
    <mergeCell ref="A5:G5"/>
    <mergeCell ref="A14:F14"/>
    <mergeCell ref="A17:B17"/>
    <mergeCell ref="B19:C19"/>
    <mergeCell ref="D19:E19"/>
    <mergeCell ref="F19:G19"/>
    <mergeCell ref="B20:C20"/>
    <mergeCell ref="D20:E20"/>
    <mergeCell ref="F20:G20"/>
    <mergeCell ref="A27:D27"/>
    <mergeCell ref="E27:F27"/>
    <mergeCell ref="A28:D28"/>
    <mergeCell ref="E28:F28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E24"/>
    <mergeCell ref="F24:G24"/>
    <mergeCell ref="A26:F26"/>
    <mergeCell ref="A33:C33"/>
    <mergeCell ref="D33:F33"/>
    <mergeCell ref="A34:C34"/>
    <mergeCell ref="D34:F34"/>
    <mergeCell ref="A30:F30"/>
    <mergeCell ref="A31:C31"/>
    <mergeCell ref="D31:F31"/>
    <mergeCell ref="A32:C32"/>
    <mergeCell ref="D32:F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375" style="0" customWidth="1"/>
    <col min="2" max="2" width="9.125" style="0" hidden="1" customWidth="1"/>
    <col min="3" max="3" width="32.375" style="0" customWidth="1"/>
    <col min="4" max="4" width="30.75390625" style="0" customWidth="1"/>
    <col min="5" max="5" width="21.375" style="0" customWidth="1"/>
    <col min="6" max="6" width="24.00390625" style="0" customWidth="1"/>
  </cols>
  <sheetData>
    <row r="1" spans="3:6" ht="127.5">
      <c r="C1" s="64" t="s">
        <v>64</v>
      </c>
      <c r="D1" s="65" t="s">
        <v>74</v>
      </c>
      <c r="E1" s="65" t="s">
        <v>73</v>
      </c>
      <c r="F1" s="68" t="s">
        <v>75</v>
      </c>
    </row>
    <row r="2" spans="3:6" ht="12.75">
      <c r="C2" s="62">
        <v>85.4</v>
      </c>
      <c r="D2" s="62">
        <v>61.162</v>
      </c>
      <c r="E2" s="62">
        <v>106.8</v>
      </c>
      <c r="F2" s="62">
        <v>1.24</v>
      </c>
    </row>
    <row r="3" spans="3:6" ht="12.75">
      <c r="C3" s="62">
        <v>94.1</v>
      </c>
      <c r="D3" s="62">
        <v>56.7</v>
      </c>
      <c r="E3" s="62">
        <v>72.9</v>
      </c>
      <c r="F3" s="62">
        <v>4.03</v>
      </c>
    </row>
    <row r="4" spans="3:6" ht="12.75">
      <c r="C4" s="62">
        <v>30.3</v>
      </c>
      <c r="D4" s="62">
        <v>58.5</v>
      </c>
      <c r="E4" s="62">
        <v>110.9</v>
      </c>
      <c r="F4" s="62">
        <v>4.8</v>
      </c>
    </row>
    <row r="5" spans="3:6" ht="12.75">
      <c r="C5" s="62">
        <v>43.5</v>
      </c>
      <c r="D5" s="62">
        <v>20.5</v>
      </c>
      <c r="E5" s="62">
        <v>101.3</v>
      </c>
      <c r="F5" s="62">
        <v>3.6</v>
      </c>
    </row>
    <row r="6" spans="3:6" ht="12.75">
      <c r="C6" s="62">
        <v>85</v>
      </c>
      <c r="D6" s="62">
        <v>88.9</v>
      </c>
      <c r="E6" s="62">
        <v>81.8</v>
      </c>
      <c r="F6" s="62">
        <v>2.9</v>
      </c>
    </row>
    <row r="7" spans="3:6" ht="12.75">
      <c r="C7" s="62">
        <v>92.8</v>
      </c>
      <c r="D7" s="62">
        <v>54</v>
      </c>
      <c r="E7" s="62">
        <v>90.8</v>
      </c>
      <c r="F7" s="62">
        <v>1.4</v>
      </c>
    </row>
    <row r="8" spans="3:6" ht="12.75">
      <c r="C8" s="62">
        <v>45.7</v>
      </c>
      <c r="D8" s="62">
        <v>28</v>
      </c>
      <c r="E8" s="62">
        <v>80.5</v>
      </c>
      <c r="F8" s="62">
        <v>9.7</v>
      </c>
    </row>
    <row r="9" spans="3:6" ht="12.75">
      <c r="C9" s="62">
        <v>52.6</v>
      </c>
      <c r="D9" s="62">
        <v>3.3</v>
      </c>
      <c r="E9" s="62">
        <v>97</v>
      </c>
      <c r="F9" s="62">
        <v>0.005</v>
      </c>
    </row>
    <row r="10" spans="3:6" ht="12.75">
      <c r="C10" s="62">
        <v>77.7</v>
      </c>
      <c r="D10" s="62">
        <v>50</v>
      </c>
      <c r="E10" s="62">
        <v>90.2</v>
      </c>
      <c r="F10" s="62">
        <v>6.29</v>
      </c>
    </row>
    <row r="11" spans="3:6" ht="12.75">
      <c r="C11" s="62">
        <v>81.7</v>
      </c>
      <c r="D11" s="62">
        <v>24.06</v>
      </c>
      <c r="E11" s="62">
        <v>118.3</v>
      </c>
      <c r="F11" s="62">
        <v>3.6</v>
      </c>
    </row>
    <row r="12" spans="3:6" ht="12.75">
      <c r="C12" s="62">
        <v>23.7</v>
      </c>
      <c r="E12" s="62">
        <v>190</v>
      </c>
      <c r="F12" s="62">
        <v>10</v>
      </c>
    </row>
    <row r="13" spans="3:6" ht="12.75">
      <c r="C13" s="62">
        <v>80.6</v>
      </c>
      <c r="E13" s="62">
        <v>97.6</v>
      </c>
      <c r="F13" s="62">
        <v>5.8</v>
      </c>
    </row>
    <row r="14" spans="3:6" ht="12.75">
      <c r="C14" s="62">
        <v>69.9</v>
      </c>
      <c r="E14" s="62">
        <v>130.5</v>
      </c>
      <c r="F14" s="62">
        <v>4.4</v>
      </c>
    </row>
    <row r="15" spans="3:6" ht="12.75">
      <c r="C15" s="62">
        <v>18.6</v>
      </c>
      <c r="E15" s="62">
        <v>90</v>
      </c>
      <c r="F15" s="62">
        <v>2.73</v>
      </c>
    </row>
    <row r="16" spans="3:6" ht="12.75">
      <c r="C16" s="62">
        <v>40</v>
      </c>
      <c r="E16" s="62">
        <v>87.1</v>
      </c>
      <c r="F16" s="62">
        <v>12</v>
      </c>
    </row>
    <row r="17" spans="3:6" ht="12.75">
      <c r="C17" s="62">
        <v>78.1</v>
      </c>
      <c r="E17" s="62">
        <v>102.5</v>
      </c>
      <c r="F17" s="62">
        <v>0.3</v>
      </c>
    </row>
    <row r="18" spans="3:6" ht="12.75">
      <c r="C18" s="62">
        <v>42.5</v>
      </c>
      <c r="E18" s="62">
        <v>102.6</v>
      </c>
      <c r="F18" s="62">
        <v>8</v>
      </c>
    </row>
    <row r="19" spans="3:6" ht="12.75">
      <c r="C19" s="62">
        <v>54</v>
      </c>
      <c r="E19" s="62">
        <v>89.9</v>
      </c>
      <c r="F19" s="62">
        <v>19.8</v>
      </c>
    </row>
    <row r="20" spans="1:6" s="63" customFormat="1" ht="12.75">
      <c r="A20" s="63" t="s">
        <v>72</v>
      </c>
      <c r="C20" s="63">
        <f>SUM(C2:C19)/18</f>
        <v>60.90000000000001</v>
      </c>
      <c r="D20" s="63">
        <f>SUM(D2:D19)/10</f>
        <v>44.5122</v>
      </c>
      <c r="E20" s="66">
        <f>SUM(E2:E19)/18</f>
        <v>102.2611111111111</v>
      </c>
      <c r="F20" s="66">
        <f>SUM(F2:F19)/18</f>
        <v>5.58861111111111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Хорев Александр Сергеевич</cp:lastModifiedBy>
  <cp:lastPrinted>2015-03-27T12:50:04Z</cp:lastPrinted>
  <dcterms:created xsi:type="dcterms:W3CDTF">2011-03-11T07:20:03Z</dcterms:created>
  <dcterms:modified xsi:type="dcterms:W3CDTF">2015-04-24T10:01:59Z</dcterms:modified>
  <cp:category/>
  <cp:version/>
  <cp:contentType/>
  <cp:contentStatus/>
</cp:coreProperties>
</file>